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Kinder und Jugendbetreuung\KITA LEITUNGEN\Satzung\2024\Beitragsrechner\Homepage\"/>
    </mc:Choice>
  </mc:AlternateContent>
  <xr:revisionPtr revIDLastSave="0" documentId="8_{A5576564-50FF-475E-B650-8B136CAED9E5}" xr6:coauthVersionLast="47" xr6:coauthVersionMax="47" xr10:uidLastSave="{00000000-0000-0000-0000-000000000000}"/>
  <workbookProtection workbookAlgorithmName="SHA-512" workbookHashValue="NaBIccqbvf18nZ5CeFaY6S2RKV3MucwuT/USCPfDUstNimE1j5oA8qRDJIMURbY8xUZfLprcjrZHe6lm7yApqw==" workbookSaltValue="Rk8j3PH71ckh2ehgClCjpw==" workbookSpinCount="100000" lockStructure="1"/>
  <bookViews>
    <workbookView xWindow="28680" yWindow="-165" windowWidth="29040" windowHeight="15720" xr2:uid="{00000000-000D-0000-FFFF-FFFF00000000}"/>
  </bookViews>
  <sheets>
    <sheet name="Rechner" sheetId="1" r:id="rId1"/>
    <sheet name="Berechnungsgrundlage" sheetId="2" state="hidden" r:id="rId2"/>
  </sheets>
  <definedNames>
    <definedName name="Z_C2D05C80_A1AB_4089_BAB1_5280C0BF307E_.wvu.Rows" localSheetId="0" hidden="1">Rechner!$5:$5</definedName>
  </definedNames>
  <calcPr calcId="191029"/>
  <customWorkbookViews>
    <customWorkbookView name="Linde, Katharina - Persönliche Ansicht" guid="{C2D05C80-A1AB-4089-BAB1-5280C0BF307E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E6" i="1" l="1"/>
  <c r="B9" i="2" l="1"/>
  <c r="B8" i="2"/>
  <c r="B7" i="2"/>
  <c r="B6" i="2"/>
  <c r="B5" i="2"/>
  <c r="B3" i="2"/>
  <c r="C10" i="2" l="1"/>
  <c r="D10" i="2"/>
  <c r="F3" i="2"/>
  <c r="F6" i="2" l="1"/>
  <c r="B10" i="1" s="1"/>
  <c r="B12" i="1" l="1"/>
</calcChain>
</file>

<file path=xl/sharedStrings.xml><?xml version="1.0" encoding="utf-8"?>
<sst xmlns="http://schemas.openxmlformats.org/spreadsheetml/2006/main" count="35" uniqueCount="35">
  <si>
    <t>Basismodul</t>
  </si>
  <si>
    <t>Nachmittagsmodul</t>
  </si>
  <si>
    <t>Spätmodul</t>
  </si>
  <si>
    <t>Frühmodul</t>
  </si>
  <si>
    <t>Ganztagsmodul</t>
  </si>
  <si>
    <t>Anzahl der Kinder, für die Kindergeld gewährt wird</t>
  </si>
  <si>
    <t>Betreuungsform</t>
  </si>
  <si>
    <t>zugrunde gelegtes Monatseinkommen</t>
  </si>
  <si>
    <t>Betrag Verpflegung</t>
  </si>
  <si>
    <t>Betrag Betreuung</t>
  </si>
  <si>
    <t>Gesamtbetrag</t>
  </si>
  <si>
    <t>Betreuungszeit</t>
  </si>
  <si>
    <t>niedrigster Beitrag</t>
  </si>
  <si>
    <t>höchster Beitrag</t>
  </si>
  <si>
    <t>7:00-8:00</t>
  </si>
  <si>
    <t>8:00-13:00</t>
  </si>
  <si>
    <t>Kita Ü3</t>
  </si>
  <si>
    <t xml:space="preserve">Jahreseinkommen </t>
  </si>
  <si>
    <t>Ü3</t>
  </si>
  <si>
    <t>7:00 – 8:00 Uhr</t>
  </si>
  <si>
    <t>8:00 – 13 Uhr</t>
  </si>
  <si>
    <t>Mittagsmodul</t>
  </si>
  <si>
    <t>13:00-14:00 Uhr</t>
  </si>
  <si>
    <t>13:00-15:00 Uhr</t>
  </si>
  <si>
    <t>13:00-16:00 Uhr</t>
  </si>
  <si>
    <t>13:00-17:00 Uhr</t>
  </si>
  <si>
    <t>13:00-14:00</t>
  </si>
  <si>
    <t>Summe abz. 6 Std.</t>
  </si>
  <si>
    <t>13:00-15:00</t>
  </si>
  <si>
    <t>13:00-16:00</t>
  </si>
  <si>
    <t>13:00-17:00</t>
  </si>
  <si>
    <t>Einkommen</t>
  </si>
  <si>
    <t>Kostenbeitragsrechner</t>
  </si>
  <si>
    <t xml:space="preserve">hier bitte markieren "x" welche Betreuungszeiten gewünscht werden
</t>
  </si>
  <si>
    <t>Kostenbeitragsrechner Kinderbetreuung Stadt Rosbach v.d. H.
für Kinder über 3 Jahre
gültig ab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</si>
</sst>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u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CDD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2" fontId="5" fillId="0" borderId="0" xfId="1" applyNumberFormat="1" applyFont="1" applyProtection="1">
      <protection locked="0"/>
    </xf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44" fontId="0" fillId="0" borderId="0" xfId="1" applyFont="1"/>
    <xf numFmtId="44" fontId="0" fillId="0" borderId="0" xfId="0" applyNumberFormat="1"/>
    <xf numFmtId="44" fontId="0" fillId="0" borderId="0" xfId="0" applyNumberFormat="1" applyFill="1"/>
    <xf numFmtId="20" fontId="0" fillId="0" borderId="0" xfId="0" applyNumberFormat="1" applyAlignment="1">
      <alignment horizontal="center"/>
    </xf>
    <xf numFmtId="44" fontId="6" fillId="0" borderId="0" xfId="1" applyFont="1" applyFill="1" applyProtection="1">
      <protection locked="0"/>
    </xf>
    <xf numFmtId="44" fontId="5" fillId="0" borderId="0" xfId="1" applyFont="1" applyFill="1" applyProtection="1">
      <protection locked="0"/>
    </xf>
    <xf numFmtId="165" fontId="0" fillId="0" borderId="0" xfId="0" applyNumberFormat="1"/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164" fontId="9" fillId="0" borderId="1" xfId="1" applyNumberFormat="1" applyFont="1" applyBorder="1" applyAlignment="1" applyProtection="1">
      <alignment horizontal="right" vertical="center"/>
    </xf>
    <xf numFmtId="164" fontId="10" fillId="0" borderId="1" xfId="1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/>
    </xf>
    <xf numFmtId="0" fontId="9" fillId="4" borderId="7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Protection="1"/>
    <xf numFmtId="0" fontId="12" fillId="4" borderId="6" xfId="0" applyFont="1" applyFill="1" applyBorder="1" applyProtection="1"/>
    <xf numFmtId="0" fontId="0" fillId="0" borderId="8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/>
    </xf>
    <xf numFmtId="164" fontId="9" fillId="0" borderId="9" xfId="1" applyNumberFormat="1" applyFont="1" applyBorder="1" applyAlignment="1" applyProtection="1">
      <alignment horizontal="right" vertical="center"/>
    </xf>
    <xf numFmtId="164" fontId="9" fillId="0" borderId="10" xfId="1" applyNumberFormat="1" applyFont="1" applyBorder="1" applyAlignment="1" applyProtection="1">
      <alignment horizontal="right" vertical="center"/>
    </xf>
    <xf numFmtId="0" fontId="14" fillId="0" borderId="0" xfId="0" applyFont="1" applyAlignment="1" applyProtection="1">
      <alignment horizontal="center" wrapText="1"/>
    </xf>
    <xf numFmtId="0" fontId="0" fillId="0" borderId="0" xfId="0" applyProtection="1"/>
    <xf numFmtId="0" fontId="14" fillId="0" borderId="0" xfId="0" applyFont="1" applyAlignment="1" applyProtection="1">
      <alignment wrapText="1"/>
    </xf>
    <xf numFmtId="0" fontId="7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4" fillId="0" borderId="0" xfId="0" applyFont="1" applyProtection="1"/>
    <xf numFmtId="0" fontId="9" fillId="0" borderId="1" xfId="0" applyFont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wrapText="1"/>
    </xf>
    <xf numFmtId="0" fontId="0" fillId="0" borderId="0" xfId="0" applyBorder="1" applyProtection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</xdr:colOff>
      <xdr:row>1</xdr:row>
      <xdr:rowOff>83344</xdr:rowOff>
    </xdr:from>
    <xdr:to>
      <xdr:col>8</xdr:col>
      <xdr:colOff>1512519</xdr:colOff>
      <xdr:row>1</xdr:row>
      <xdr:rowOff>1027256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562" y="202407"/>
          <a:ext cx="2203082" cy="943912"/>
        </a:xfrm>
        <a:prstGeom prst="rect">
          <a:avLst/>
        </a:prstGeom>
      </xdr:spPr>
    </xdr:pic>
    <xdr:clientData/>
  </xdr:twoCellAnchor>
  <xdr:twoCellAnchor>
    <xdr:from>
      <xdr:col>3</xdr:col>
      <xdr:colOff>83343</xdr:colOff>
      <xdr:row>7</xdr:row>
      <xdr:rowOff>2382</xdr:rowOff>
    </xdr:from>
    <xdr:to>
      <xdr:col>5</xdr:col>
      <xdr:colOff>1178719</xdr:colOff>
      <xdr:row>12</xdr:row>
      <xdr:rowOff>333374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26843" y="2526507"/>
          <a:ext cx="4524376" cy="22002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/>
            <a:t>Hier</a:t>
          </a:r>
          <a:r>
            <a:rPr lang="de-DE" sz="2000" baseline="0"/>
            <a:t> können Sie Ihre  Kostenbeiträge ablesen</a:t>
          </a:r>
          <a:r>
            <a:rPr lang="de-DE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!</a:t>
          </a:r>
        </a:p>
        <a:p>
          <a:r>
            <a:rPr lang="de-DE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Bei Geschwisterkindern ist für das Kind in der günstigeren Betreuungsform/-zeit nur die Hälfte des Kostenbeitrages für die Betreuung zu zahlen.</a:t>
          </a:r>
        </a:p>
        <a:p>
          <a:endParaRPr lang="de-DE" sz="1100"/>
        </a:p>
      </xdr:txBody>
    </xdr:sp>
    <xdr:clientData/>
  </xdr:twoCellAnchor>
  <xdr:twoCellAnchor>
    <xdr:from>
      <xdr:col>2</xdr:col>
      <xdr:colOff>250032</xdr:colOff>
      <xdr:row>10</xdr:row>
      <xdr:rowOff>250031</xdr:rowOff>
    </xdr:from>
    <xdr:to>
      <xdr:col>2</xdr:col>
      <xdr:colOff>1500188</xdr:colOff>
      <xdr:row>12</xdr:row>
      <xdr:rowOff>238125</xdr:rowOff>
    </xdr:to>
    <xdr:sp macro="" textlink="">
      <xdr:nvSpPr>
        <xdr:cNvPr id="6" name="Pfeil nach link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12282" y="4060031"/>
          <a:ext cx="1250156" cy="750094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488156</xdr:colOff>
      <xdr:row>5</xdr:row>
      <xdr:rowOff>35719</xdr:rowOff>
    </xdr:from>
    <xdr:to>
      <xdr:col>13</xdr:col>
      <xdr:colOff>23812</xdr:colOff>
      <xdr:row>14</xdr:row>
      <xdr:rowOff>23813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01250" y="1428750"/>
          <a:ext cx="6203156" cy="3929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 u="sng"/>
            <a:t>Hilfe</a:t>
          </a:r>
          <a:r>
            <a:rPr lang="de-DE" sz="2000" u="sng" baseline="0"/>
            <a:t> zur Eingabe Kostenbeitragsrechner</a:t>
          </a:r>
        </a:p>
        <a:p>
          <a:endParaRPr lang="de-DE" sz="2000" baseline="0"/>
        </a:p>
        <a:p>
          <a:r>
            <a:rPr lang="de-DE" sz="2000" baseline="0"/>
            <a:t>1. Bitte geben Sie Ihr Jahresbruttoeinkommen ein</a:t>
          </a:r>
        </a:p>
        <a:p>
          <a:r>
            <a:rPr lang="de-DE" sz="2000" baseline="0"/>
            <a:t>2. Bitte geben Sie  die Anzahl der Kinder ein,  für die Sie     Kindergeld  erhalten</a:t>
          </a:r>
        </a:p>
        <a:p>
          <a:r>
            <a:rPr lang="de-DE" sz="2000" baseline="0"/>
            <a:t>3. Wählen Sie bitte im Auswahlfeld Ihre gewünschten Betreuungszeiten (Achtung auch ein "Leerzeichen" wird gezählt, Korrekturen bitte mit "entfernen")</a:t>
          </a:r>
        </a:p>
        <a:p>
          <a:endParaRPr lang="de-DE" sz="2000" baseline="0"/>
        </a:p>
        <a:p>
          <a:r>
            <a:rPr lang="de-DE" sz="2000" baseline="0"/>
            <a:t>Der Kostenbeitrag wird Ihnen angezeigt.</a:t>
          </a:r>
        </a:p>
        <a:p>
          <a:endParaRPr lang="de-DE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24"/>
  <sheetViews>
    <sheetView showGridLines="0" tabSelected="1" zoomScale="80" zoomScaleNormal="80" workbookViewId="0">
      <selection activeCell="T6" sqref="T6"/>
    </sheetView>
  </sheetViews>
  <sheetFormatPr baseColWidth="10" defaultRowHeight="15" x14ac:dyDescent="0.25"/>
  <cols>
    <col min="1" max="6" width="25.7109375" style="21" customWidth="1"/>
    <col min="7" max="7" width="21.42578125" style="21" customWidth="1"/>
    <col min="8" max="8" width="11.42578125" style="21"/>
    <col min="9" max="9" width="23.85546875" style="21" customWidth="1"/>
    <col min="10" max="10" width="3.7109375" style="21" customWidth="1"/>
    <col min="11" max="11" width="13.5703125" style="21" bestFit="1" customWidth="1"/>
    <col min="12" max="12" width="11.5703125" style="21" bestFit="1" customWidth="1"/>
    <col min="13" max="15" width="14.28515625" style="21" bestFit="1" customWidth="1"/>
    <col min="16" max="16" width="14.5703125" style="21" bestFit="1" customWidth="1"/>
    <col min="17" max="17" width="10.7109375" style="21" customWidth="1"/>
    <col min="18" max="18" width="11.42578125" style="21"/>
    <col min="19" max="19" width="23.85546875" style="21" customWidth="1"/>
    <col min="20" max="16384" width="11.42578125" style="21"/>
  </cols>
  <sheetData>
    <row r="1" spans="1:19" s="35" customFormat="1" ht="9.75" customHeight="1" x14ac:dyDescent="0.25"/>
    <row r="2" spans="1:19" s="37" customFormat="1" ht="102.75" customHeight="1" x14ac:dyDescent="0.5">
      <c r="A2" s="34" t="s">
        <v>34</v>
      </c>
      <c r="B2" s="34"/>
      <c r="C2" s="34"/>
      <c r="D2" s="34"/>
      <c r="E2" s="34"/>
      <c r="F2" s="34"/>
      <c r="G2" s="36"/>
    </row>
    <row r="3" spans="1:19" s="35" customFormat="1" ht="12" customHeight="1" x14ac:dyDescent="0.25"/>
    <row r="4" spans="1:19" s="35" customFormat="1" ht="18.75" customHeight="1" thickBot="1" x14ac:dyDescent="0.3"/>
    <row r="5" spans="1:19" ht="15.75" hidden="1" thickBot="1" x14ac:dyDescent="0.3"/>
    <row r="6" spans="1:19" ht="60" customHeight="1" thickBot="1" x14ac:dyDescent="0.3">
      <c r="A6" s="38" t="s">
        <v>17</v>
      </c>
      <c r="B6" s="16"/>
      <c r="C6" s="39" t="s">
        <v>7</v>
      </c>
      <c r="D6" s="39"/>
      <c r="E6" s="32">
        <f>(B6-((B7-1)*2160))/12</f>
        <v>0</v>
      </c>
      <c r="F6" s="33"/>
      <c r="G6" s="40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9.25" thickBot="1" x14ac:dyDescent="0.3">
      <c r="A7" s="38" t="s">
        <v>5</v>
      </c>
      <c r="B7" s="15">
        <v>1</v>
      </c>
      <c r="C7" s="40"/>
      <c r="D7" s="40"/>
      <c r="E7" s="40"/>
      <c r="F7" s="40"/>
      <c r="G7" s="40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s="35" customFormat="1" ht="16.5" thickBot="1" x14ac:dyDescent="0.3">
      <c r="A8" s="40"/>
      <c r="B8" s="40"/>
      <c r="C8" s="40"/>
      <c r="D8" s="40"/>
      <c r="E8" s="40"/>
      <c r="F8" s="40"/>
      <c r="G8" s="40"/>
      <c r="H8" s="41"/>
    </row>
    <row r="9" spans="1:19" s="35" customFormat="1" ht="40.5" customHeight="1" thickBot="1" x14ac:dyDescent="0.3">
      <c r="A9" s="42" t="s">
        <v>6</v>
      </c>
      <c r="B9" s="43" t="s">
        <v>18</v>
      </c>
      <c r="C9" s="40"/>
      <c r="D9" s="40"/>
      <c r="E9" s="40"/>
    </row>
    <row r="10" spans="1:19" s="35" customFormat="1" ht="30" customHeight="1" thickBot="1" x14ac:dyDescent="0.3">
      <c r="A10" s="42" t="s">
        <v>9</v>
      </c>
      <c r="B10" s="19">
        <f>IF(Berechnungsgrundlage!F6&gt;0,Berechnungsgrundlage!F6,0)</f>
        <v>0</v>
      </c>
      <c r="C10" s="40"/>
      <c r="D10" s="44"/>
      <c r="E10" s="44"/>
    </row>
    <row r="11" spans="1:19" s="35" customFormat="1" ht="30" customHeight="1" thickBot="1" x14ac:dyDescent="0.3">
      <c r="A11" s="42" t="s">
        <v>8</v>
      </c>
      <c r="B11" s="19">
        <f>IF(COUNTA(C19,D19,E19,F19),102,0)</f>
        <v>0</v>
      </c>
      <c r="C11" s="40"/>
      <c r="D11" s="44"/>
      <c r="E11" s="44"/>
    </row>
    <row r="12" spans="1:19" s="35" customFormat="1" ht="30" customHeight="1" thickBot="1" x14ac:dyDescent="0.3">
      <c r="A12" s="42" t="s">
        <v>10</v>
      </c>
      <c r="B12" s="20">
        <f>SUM(B10:B11)</f>
        <v>0</v>
      </c>
      <c r="C12" s="40"/>
      <c r="D12" s="40"/>
      <c r="E12" s="40"/>
    </row>
    <row r="13" spans="1:19" s="35" customFormat="1" ht="30" customHeight="1" x14ac:dyDescent="0.25">
      <c r="C13" s="40"/>
      <c r="D13" s="40"/>
      <c r="E13" s="40"/>
    </row>
    <row r="14" spans="1:19" s="35" customFormat="1" ht="30" customHeight="1" x14ac:dyDescent="0.25">
      <c r="C14" s="40"/>
      <c r="D14" s="40"/>
      <c r="E14" s="40"/>
    </row>
    <row r="15" spans="1:19" s="35" customFormat="1" ht="15.75" thickBot="1" x14ac:dyDescent="0.3">
      <c r="A15" s="40"/>
      <c r="B15" s="40"/>
      <c r="C15" s="40"/>
      <c r="D15" s="40"/>
      <c r="E15" s="40"/>
      <c r="F15" s="40"/>
      <c r="G15" s="40"/>
    </row>
    <row r="16" spans="1:19" s="35" customFormat="1" ht="30.75" customHeight="1" x14ac:dyDescent="0.25">
      <c r="A16" s="22" t="s">
        <v>3</v>
      </c>
      <c r="B16" s="23" t="s">
        <v>0</v>
      </c>
      <c r="C16" s="23" t="s">
        <v>21</v>
      </c>
      <c r="D16" s="23" t="s">
        <v>1</v>
      </c>
      <c r="E16" s="23" t="s">
        <v>2</v>
      </c>
      <c r="F16" s="23" t="s">
        <v>4</v>
      </c>
      <c r="G16" s="45"/>
    </row>
    <row r="17" spans="1:19" s="35" customFormat="1" ht="39.950000000000003" customHeight="1" x14ac:dyDescent="0.25">
      <c r="A17" s="24" t="s">
        <v>19</v>
      </c>
      <c r="B17" s="25" t="s">
        <v>20</v>
      </c>
      <c r="C17" s="26" t="s">
        <v>22</v>
      </c>
      <c r="D17" s="26" t="s">
        <v>23</v>
      </c>
      <c r="E17" s="26" t="s">
        <v>24</v>
      </c>
      <c r="F17" s="26" t="s">
        <v>25</v>
      </c>
    </row>
    <row r="18" spans="1:19" s="35" customFormat="1" ht="16.5" customHeight="1" thickBot="1" x14ac:dyDescent="0.35">
      <c r="A18" s="27"/>
      <c r="B18" s="28"/>
      <c r="C18" s="28"/>
      <c r="D18" s="29"/>
      <c r="E18" s="28"/>
      <c r="F18" s="28"/>
    </row>
    <row r="19" spans="1:19" ht="34.5" customHeight="1" thickBot="1" x14ac:dyDescent="0.3">
      <c r="A19" s="17"/>
      <c r="B19" s="18"/>
      <c r="C19" s="18"/>
      <c r="D19" s="18"/>
      <c r="E19" s="18"/>
      <c r="F19" s="18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 s="35" customFormat="1" ht="39" customHeight="1" x14ac:dyDescent="0.25">
      <c r="A20" s="30" t="s">
        <v>33</v>
      </c>
      <c r="B20" s="31"/>
      <c r="C20" s="31"/>
      <c r="D20" s="31"/>
      <c r="E20" s="31"/>
      <c r="F20" s="31"/>
    </row>
    <row r="21" spans="1:19" s="35" customFormat="1" ht="39.950000000000003" customHeight="1" x14ac:dyDescent="0.25"/>
    <row r="22" spans="1:19" s="35" customFormat="1" ht="39.950000000000003" customHeight="1" x14ac:dyDescent="0.25"/>
    <row r="23" spans="1:19" s="35" customFormat="1" ht="39.950000000000003" customHeight="1" x14ac:dyDescent="0.25"/>
    <row r="24" spans="1:19" ht="39.950000000000003" customHeight="1" x14ac:dyDescent="0.25"/>
  </sheetData>
  <sheetProtection algorithmName="SHA-512" hashValue="7kUxy63U6gyOSKFJQXnoFSkYxecnznU+codqzsqmTCErXf9IGQActfbLA3oTIFlpnSsxPG0zSAM6q7/HvnLJ6g==" saltValue="POZNOrVghpYkeVD3O4JoIA==" spinCount="100000" sheet="1" objects="1" selectLockedCells="1"/>
  <customSheetViews>
    <customSheetView guid="{C2D05C80-A1AB-4089-BAB1-5280C0BF307E}" scale="80" showGridLines="0" fitToPage="1" hiddenRows="1">
      <selection activeCell="B10" sqref="B10"/>
      <pageMargins left="0.70866141732283472" right="0.70866141732283472" top="0.78740157480314965" bottom="0.78740157480314965" header="0.31496062992125984" footer="0.31496062992125984"/>
      <pageSetup paperSize="9" scale="64" fitToWidth="2" orientation="portrait" r:id="rId1"/>
    </customSheetView>
  </customSheetViews>
  <mergeCells count="4">
    <mergeCell ref="A20:F20"/>
    <mergeCell ref="C6:D6"/>
    <mergeCell ref="E6:F6"/>
    <mergeCell ref="A2:F2"/>
  </mergeCells>
  <dataValidations xWindow="624" yWindow="845" count="1">
    <dataValidation type="whole" showInputMessage="1" showErrorMessage="1" sqref="B7" xr:uid="{00000000-0002-0000-0000-000000000000}">
      <formula1>1</formula1>
      <formula2>10</formula2>
    </dataValidation>
  </dataValidations>
  <pageMargins left="0.70866141732283472" right="0.70866141732283472" top="0.78740157480314965" bottom="0.78740157480314965" header="0.31496062992125984" footer="0.31496062992125984"/>
  <pageSetup paperSize="9" scale="80" fitToWidth="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L21"/>
  <sheetViews>
    <sheetView workbookViewId="0">
      <selection activeCell="F9" sqref="F9"/>
    </sheetView>
  </sheetViews>
  <sheetFormatPr baseColWidth="10" defaultRowHeight="15" x14ac:dyDescent="0.25"/>
  <cols>
    <col min="1" max="1" width="23.42578125" customWidth="1"/>
    <col min="3" max="3" width="17.5703125" bestFit="1" customWidth="1"/>
    <col min="4" max="4" width="15.42578125" bestFit="1" customWidth="1"/>
    <col min="5" max="5" width="16.85546875" bestFit="1" customWidth="1"/>
    <col min="6" max="6" width="22.7109375" customWidth="1"/>
    <col min="7" max="7" width="14.140625" customWidth="1"/>
    <col min="8" max="8" width="18.28515625" customWidth="1"/>
    <col min="9" max="9" width="14.5703125" customWidth="1"/>
    <col min="12" max="12" width="13.28515625" customWidth="1"/>
  </cols>
  <sheetData>
    <row r="1" spans="1:12" ht="15.75" x14ac:dyDescent="0.25">
      <c r="A1" s="1" t="s">
        <v>16</v>
      </c>
      <c r="B1" s="1"/>
      <c r="C1" s="2"/>
      <c r="D1" s="2"/>
      <c r="F1" s="3"/>
    </row>
    <row r="2" spans="1:12" x14ac:dyDescent="0.25">
      <c r="A2" s="4" t="s">
        <v>11</v>
      </c>
      <c r="B2" s="4"/>
      <c r="C2" s="4" t="s">
        <v>12</v>
      </c>
      <c r="D2" s="4" t="s">
        <v>13</v>
      </c>
      <c r="F2" s="5" t="s">
        <v>31</v>
      </c>
    </row>
    <row r="3" spans="1:12" x14ac:dyDescent="0.25">
      <c r="A3" s="6" t="s">
        <v>14</v>
      </c>
      <c r="B3" s="7">
        <f>COUNTA(Rechner!A19)</f>
        <v>0</v>
      </c>
      <c r="C3" s="8">
        <v>19.690000000000001</v>
      </c>
      <c r="D3" s="8">
        <v>45.92</v>
      </c>
      <c r="E3" s="9"/>
      <c r="F3" s="10">
        <f>Rechner!E6</f>
        <v>0</v>
      </c>
    </row>
    <row r="4" spans="1:12" x14ac:dyDescent="0.25">
      <c r="A4" s="6"/>
      <c r="B4" s="7"/>
      <c r="C4" s="8"/>
      <c r="D4" s="8"/>
      <c r="E4" s="9"/>
      <c r="F4" s="10"/>
    </row>
    <row r="5" spans="1:12" x14ac:dyDescent="0.25">
      <c r="A5" s="11" t="s">
        <v>15</v>
      </c>
      <c r="B5" s="7">
        <f>COUNTA(Rechner!B19)</f>
        <v>0</v>
      </c>
      <c r="C5" s="8">
        <v>98.44</v>
      </c>
      <c r="D5" s="8">
        <v>229.58</v>
      </c>
      <c r="E5" s="9"/>
      <c r="F5" s="4" t="s">
        <v>32</v>
      </c>
    </row>
    <row r="6" spans="1:12" x14ac:dyDescent="0.25">
      <c r="A6" s="11" t="s">
        <v>26</v>
      </c>
      <c r="B6" s="7">
        <f>COUNTA(Rechner!C19)</f>
        <v>0</v>
      </c>
      <c r="C6" s="8">
        <v>19.690000000000001</v>
      </c>
      <c r="D6" s="8">
        <v>45.92</v>
      </c>
      <c r="E6" s="9"/>
      <c r="F6" s="10">
        <f>C10+(((IF(F3&lt;2890.12,2890.12,IF(F3&gt;8670.35,8670.35,F3))-2890.12)*(D10-C10))/(8670.35-2890.12))</f>
        <v>-118.13</v>
      </c>
      <c r="G6" s="14"/>
    </row>
    <row r="7" spans="1:12" x14ac:dyDescent="0.25">
      <c r="A7" s="11" t="s">
        <v>28</v>
      </c>
      <c r="B7" s="7">
        <f>COUNTA(Rechner!D19)</f>
        <v>0</v>
      </c>
      <c r="C7" s="8">
        <v>39.380000000000003</v>
      </c>
      <c r="D7" s="8">
        <v>91.84</v>
      </c>
      <c r="E7" s="9"/>
      <c r="F7" s="10"/>
    </row>
    <row r="8" spans="1:12" x14ac:dyDescent="0.25">
      <c r="A8" s="11" t="s">
        <v>29</v>
      </c>
      <c r="B8" s="7">
        <f>COUNTA(Rechner!E19)</f>
        <v>0</v>
      </c>
      <c r="C8" s="8">
        <v>59.07</v>
      </c>
      <c r="D8" s="8">
        <v>137.76</v>
      </c>
      <c r="E8" s="9"/>
      <c r="F8" s="3"/>
    </row>
    <row r="9" spans="1:12" x14ac:dyDescent="0.25">
      <c r="A9" s="11" t="s">
        <v>30</v>
      </c>
      <c r="B9" s="7">
        <f>COUNTA(Rechner!F19)</f>
        <v>0</v>
      </c>
      <c r="C9" s="8">
        <v>78.760000000000005</v>
      </c>
      <c r="D9" s="8">
        <v>183.68</v>
      </c>
      <c r="E9" s="9"/>
      <c r="F9" s="5"/>
    </row>
    <row r="10" spans="1:12" x14ac:dyDescent="0.25">
      <c r="A10" s="11" t="s">
        <v>27</v>
      </c>
      <c r="B10" s="6"/>
      <c r="C10" s="9">
        <f>($B$3*C$3)+($B$5*C$5)+(IF(SUM($B$7:$B$9),0,($B$6*C$6)))+(IF(SUM($B$8:$B$9),0,($B$7*C$7)))+(IF($B$9,0,SUM($B$8*C$8)))+($B$9*C$9)-118.13</f>
        <v>-118.13</v>
      </c>
      <c r="D10" s="9">
        <f>($B$3*D$3)+($B$5*D$5)+(IF(SUM($B$7:$B$9),0,($B$6*D$6)))+(IF(SUM($B$8:$B$9),0,($B$7*D$7)))+(IF($B$9,0,SUM($B$8*D$8)))+($B$9*D$9)-275.5</f>
        <v>-275.5</v>
      </c>
      <c r="F10" s="12"/>
    </row>
    <row r="11" spans="1:12" x14ac:dyDescent="0.25">
      <c r="C11" s="9"/>
      <c r="D11" s="13"/>
      <c r="E11" s="12"/>
    </row>
    <row r="12" spans="1:12" x14ac:dyDescent="0.25">
      <c r="A12" s="11"/>
      <c r="C12" s="13"/>
      <c r="D12" s="3"/>
    </row>
    <row r="13" spans="1:12" x14ac:dyDescent="0.25">
      <c r="I13" s="5"/>
    </row>
    <row r="14" spans="1:12" x14ac:dyDescent="0.25">
      <c r="G14" s="7"/>
      <c r="H14" s="9"/>
      <c r="I14" s="9"/>
      <c r="J14" s="9"/>
      <c r="K14" s="10"/>
    </row>
    <row r="15" spans="1:12" x14ac:dyDescent="0.25">
      <c r="B15" s="11"/>
      <c r="D15" s="9"/>
      <c r="H15" s="7"/>
      <c r="I15" s="9"/>
      <c r="J15" s="9"/>
      <c r="K15" s="9"/>
      <c r="L15" s="10"/>
    </row>
    <row r="16" spans="1:12" x14ac:dyDescent="0.25">
      <c r="B16" s="11"/>
      <c r="D16" s="9"/>
      <c r="H16" s="7"/>
      <c r="I16" s="9"/>
      <c r="J16" s="9"/>
      <c r="K16" s="9"/>
      <c r="L16" s="10"/>
    </row>
    <row r="17" spans="4:12" x14ac:dyDescent="0.25">
      <c r="D17" s="9"/>
      <c r="H17" s="7"/>
      <c r="I17" s="9"/>
      <c r="J17" s="9"/>
      <c r="K17" s="9"/>
      <c r="L17" s="10"/>
    </row>
    <row r="18" spans="4:12" x14ac:dyDescent="0.25">
      <c r="H18" s="7"/>
      <c r="I18" s="9"/>
      <c r="J18" s="9"/>
      <c r="K18" s="9"/>
      <c r="L18" s="3"/>
    </row>
    <row r="19" spans="4:12" x14ac:dyDescent="0.25">
      <c r="H19" s="7"/>
      <c r="I19" s="9"/>
      <c r="J19" s="9"/>
      <c r="K19" s="9"/>
      <c r="L19" s="5"/>
    </row>
    <row r="20" spans="4:12" x14ac:dyDescent="0.25">
      <c r="H20" s="7"/>
      <c r="I20" s="9"/>
      <c r="J20" s="9"/>
      <c r="K20" s="9"/>
      <c r="L20" s="12"/>
    </row>
    <row r="21" spans="4:12" x14ac:dyDescent="0.25">
      <c r="H21" s="6"/>
    </row>
  </sheetData>
  <customSheetViews>
    <customSheetView guid="{C2D05C80-A1AB-4089-BAB1-5280C0BF307E}" state="hidden">
      <selection activeCell="F6" sqref="F6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Rechner</vt:lpstr>
      <vt:lpstr>Berechnungsgrundlage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Fiedler</dc:creator>
  <cp:lastModifiedBy>Hermann, Yvonne</cp:lastModifiedBy>
  <cp:lastPrinted>2022-07-15T06:38:54Z</cp:lastPrinted>
  <dcterms:created xsi:type="dcterms:W3CDTF">2016-12-01T11:04:50Z</dcterms:created>
  <dcterms:modified xsi:type="dcterms:W3CDTF">2024-06-11T09:23:28Z</dcterms:modified>
</cp:coreProperties>
</file>